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<sst xmlns="http://schemas.openxmlformats.org/spreadsheetml/2006/main" count="29" uniqueCount="28">
  <si>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Cálculo para sistema suizo</t>
  </si>
  <si>
    <t>© Mario Zilli</t>
  </si>
  <si>
    <t>En las celdas amarillas ingresar datos del jugador a calcular</t>
  </si>
  <si>
    <t>En "Pts" ingresar los puntos obtenidos contra sus rivales</t>
  </si>
  <si>
    <t>En las celdas blancas ingresar datos de los rivales</t>
  </si>
  <si>
    <t xml:space="preserve">Las celdas celestes contienen los resultados: </t>
  </si>
  <si>
    <t>rp = ranking provisorio (no rankeado)   n = partidas jugadas   DR = variación de ranking (rankeados)</t>
  </si>
  <si>
    <t>Apellido y nombre</t>
  </si>
  <si>
    <t>Ranking</t>
  </si>
  <si>
    <t>k</t>
  </si>
  <si>
    <t>Pts</t>
  </si>
  <si>
    <t>rp</t>
  </si>
  <si>
    <t>n</t>
  </si>
  <si>
    <r>
      <t>D</t>
    </r>
    <r>
      <rPr>
        <b/>
        <sz val="12"/>
        <rFont val="Arial"/>
        <family val="2"/>
      </rPr>
      <t>R</t>
    </r>
  </si>
  <si>
    <t>p</t>
  </si>
  <si>
    <t>r</t>
  </si>
  <si>
    <t>d(p)r</t>
  </si>
  <si>
    <t>d(p)</t>
  </si>
  <si>
    <t>Ra</t>
  </si>
  <si>
    <t>D</t>
  </si>
  <si>
    <t>P(D)</t>
  </si>
  <si>
    <t>We</t>
  </si>
  <si>
    <r>
      <t>D</t>
    </r>
    <r>
      <rPr>
        <b/>
        <sz val="12"/>
        <color indexed="22"/>
        <rFont val="Arial"/>
        <family val="2"/>
      </rPr>
      <t>R</t>
    </r>
  </si>
  <si>
    <t>Ru</t>
  </si>
  <si>
    <t>LOVECE</t>
  </si>
  <si>
    <t>SARQUIS</t>
  </si>
  <si>
    <t>MAGGIOLO</t>
  </si>
  <si>
    <t>HERRERA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</si>
</sst>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_-;_-@_-"/>
    <numFmt numFmtId="173" formatCode="#,##0.00_ ;\-#,##0.00\ "/>
  </numFmts>
  <fonts count="25">
    <font>
      <sz val="10"/>
      <name val="Arial"/>
      <family val="0"/>
    </font>
    <font>
      <sz val="10"/>
      <color indexed="41"/>
      <name val="Arial"/>
      <family val="0"/>
    </font>
    <font>
      <sz val="10"/>
      <color indexed="22"/>
      <name val="Arial"/>
      <family val="0"/>
    </font>
    <font>
      <b/>
      <i/>
      <sz val="24"/>
      <name val="Bookman Old Style"/>
      <family val="1"/>
    </font>
    <font>
      <b/>
      <i/>
      <sz val="36"/>
      <name val="Brush Script MT"/>
      <family val="4"/>
    </font>
    <font>
      <sz val="12"/>
      <name val="Arial"/>
      <family val="0"/>
    </font>
    <font>
      <b/>
      <sz val="12"/>
      <name val="Arial"/>
      <family val="0"/>
    </font>
    <font>
      <sz val="12"/>
      <color indexed="22"/>
      <name val="Arial"/>
      <family val="0"/>
    </font>
    <font>
      <b/>
      <i/>
      <sz val="36"/>
      <color indexed="22"/>
      <name val="Brush Script MT"/>
      <family val="4"/>
    </font>
    <font>
      <b/>
      <sz val="12"/>
      <color indexed="22"/>
      <name val="Arial"/>
      <family val="0"/>
    </font>
    <font>
      <i/>
      <sz val="11"/>
      <name val="Brush Script MT"/>
      <family val="4"/>
    </font>
    <font>
      <sz val="11"/>
      <name val="Arial"/>
      <family val="0"/>
    </font>
    <font>
      <sz val="11"/>
      <color indexed="22"/>
      <name val="Arial"/>
      <family val="0"/>
    </font>
    <font>
      <i/>
      <sz val="11"/>
      <color indexed="22"/>
      <name val="Brush Script MT"/>
      <family val="4"/>
    </font>
    <font>
      <b/>
      <sz val="12"/>
      <name val="Symbol"/>
      <family val="1"/>
    </font>
    <font>
      <b/>
      <sz val="11"/>
      <name val="Arial"/>
      <family val="2"/>
    </font>
    <font>
      <b/>
      <sz val="11"/>
      <color indexed="22"/>
      <name val="Arial"/>
      <family val="2"/>
    </font>
    <font>
      <b/>
      <sz val="12"/>
      <color indexed="22"/>
      <name val="Symbol"/>
      <family val="1"/>
    </font>
    <font>
      <sz val="12"/>
      <color indexed="22"/>
      <name val="Verdana"/>
      <family val="2"/>
    </font>
    <font>
      <b/>
      <sz val="12"/>
      <color indexed="22"/>
      <name val="Copperplate Gothic Bold"/>
      <family val="2"/>
    </font>
    <font>
      <b/>
      <sz val="12"/>
      <color indexed="22"/>
      <name val="Century Gothic"/>
      <family val="2"/>
    </font>
    <font>
      <sz val="12"/>
      <color indexed="22"/>
      <name val="Century Gothic"/>
      <family val="2"/>
    </font>
    <font>
      <sz val="14"/>
      <color indexed="22"/>
      <name val="Arial"/>
      <family val="0"/>
    </font>
    <font>
      <b/>
      <sz val="14"/>
      <color indexed="22"/>
      <name val="Arial"/>
      <family val="2"/>
    </font>
    <font>
      <sz val="12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vertical="center"/>
      <protection hidden="1"/>
    </xf>
    <xf numFmtId="1" fontId="3" fillId="3" borderId="1" xfId="0" applyNumberFormat="1" applyFont="1" applyFill="1" applyBorder="1" applyAlignment="1" applyProtection="1">
      <alignment horizontal="left" vertical="center" indent="1"/>
      <protection hidden="1"/>
    </xf>
    <xf numFmtId="1" fontId="4" fillId="3" borderId="2" xfId="0" applyNumberFormat="1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" fontId="6" fillId="3" borderId="2" xfId="0" applyNumberFormat="1" applyFont="1" applyFill="1" applyBorder="1" applyAlignment="1" applyProtection="1">
      <alignment horizontal="left" vertical="center"/>
      <protection hidden="1"/>
    </xf>
    <xf numFmtId="1" fontId="6" fillId="3" borderId="2" xfId="0" applyNumberFormat="1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1" fontId="7" fillId="2" borderId="0" xfId="0" applyNumberFormat="1" applyFont="1" applyFill="1" applyBorder="1" applyAlignment="1" applyProtection="1">
      <alignment horizontal="center" vertical="center"/>
      <protection hidden="1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" fontId="4" fillId="3" borderId="4" xfId="0" applyNumberFormat="1" applyFont="1" applyFill="1" applyBorder="1" applyAlignment="1" applyProtection="1">
      <alignment horizontal="left" vertical="center" indent="1"/>
      <protection hidden="1"/>
    </xf>
    <xf numFmtId="1" fontId="4" fillId="3" borderId="5" xfId="0" applyNumberFormat="1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" fontId="6" fillId="3" borderId="5" xfId="0" applyNumberFormat="1" applyFont="1" applyFill="1" applyBorder="1" applyAlignment="1" applyProtection="1">
      <alignment horizontal="center" vertical="center"/>
      <protection hidden="1"/>
    </xf>
    <xf numFmtId="1" fontId="5" fillId="3" borderId="5" xfId="0" applyNumberFormat="1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" fontId="5" fillId="3" borderId="7" xfId="0" applyNumberFormat="1" applyFont="1" applyFill="1" applyBorder="1" applyAlignment="1" applyProtection="1">
      <alignment horizontal="left" vertical="center" indent="1"/>
      <protection hidden="1"/>
    </xf>
    <xf numFmtId="1" fontId="10" fillId="3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1" fontId="12" fillId="2" borderId="0" xfId="0" applyNumberFormat="1" applyFont="1" applyFill="1" applyBorder="1" applyAlignment="1" applyProtection="1">
      <alignment horizontal="center" vertical="center"/>
      <protection hidden="1"/>
    </xf>
    <xf numFmtId="1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2" fontId="7" fillId="2" borderId="0" xfId="0" applyNumberFormat="1" applyFont="1" applyFill="1" applyBorder="1" applyAlignment="1" applyProtection="1">
      <alignment horizontal="center" vertical="center"/>
      <protection hidden="1"/>
    </xf>
    <xf numFmtId="1" fontId="10" fillId="3" borderId="9" xfId="0" applyNumberFormat="1" applyFont="1" applyFill="1" applyBorder="1" applyAlignment="1" applyProtection="1">
      <alignment horizontal="left" vertical="center" indent="1"/>
      <protection hidden="1"/>
    </xf>
    <xf numFmtId="1" fontId="10" fillId="3" borderId="10" xfId="0" applyNumberFormat="1" applyFont="1" applyFill="1" applyBorder="1" applyAlignment="1" applyProtection="1">
      <alignment horizontal="center"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1" fontId="11" fillId="3" borderId="10" xfId="0" applyNumberFormat="1" applyFont="1" applyFill="1" applyBorder="1" applyAlignment="1" applyProtection="1">
      <alignment horizontal="center" vertical="center"/>
      <protection hidden="1"/>
    </xf>
    <xf numFmtId="0" fontId="11" fillId="3" borderId="11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 applyProtection="1">
      <alignment horizontal="center" vertical="center"/>
      <protection hidden="1"/>
    </xf>
    <xf numFmtId="1" fontId="6" fillId="4" borderId="13" xfId="0" applyNumberFormat="1" applyFont="1" applyFill="1" applyBorder="1" applyAlignment="1" applyProtection="1">
      <alignment horizontal="center" vertical="center"/>
      <protection hidden="1"/>
    </xf>
    <xf numFmtId="0" fontId="6" fillId="4" borderId="13" xfId="0" applyFont="1" applyFill="1" applyBorder="1" applyAlignment="1" applyProtection="1">
      <alignment horizontal="center" vertical="center"/>
      <protection hidden="1"/>
    </xf>
    <xf numFmtId="1" fontId="6" fillId="5" borderId="13" xfId="0" applyNumberFormat="1" applyFont="1" applyFill="1" applyBorder="1" applyAlignment="1" applyProtection="1">
      <alignment horizontal="center" vertical="center"/>
      <protection hidden="1"/>
    </xf>
    <xf numFmtId="1" fontId="14" fillId="5" borderId="3" xfId="0" applyNumberFormat="1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1" fontId="9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1" fontId="15" fillId="6" borderId="12" xfId="0" applyNumberFormat="1" applyFont="1" applyFill="1" applyBorder="1" applyAlignment="1" applyProtection="1">
      <alignment horizontal="left" vertical="center" indent="1"/>
      <protection locked="0"/>
    </xf>
    <xf numFmtId="1" fontId="15" fillId="6" borderId="13" xfId="0" applyNumberFormat="1" applyFont="1" applyFill="1" applyBorder="1" applyAlignment="1" applyProtection="1">
      <alignment horizontal="center" vertical="center"/>
      <protection locked="0"/>
    </xf>
    <xf numFmtId="0" fontId="15" fillId="6" borderId="13" xfId="0" applyFont="1" applyFill="1" applyBorder="1" applyAlignment="1" applyProtection="1">
      <alignment horizontal="center" vertical="center"/>
      <protection locked="0"/>
    </xf>
    <xf numFmtId="1" fontId="15" fillId="7" borderId="13" xfId="0" applyNumberFormat="1" applyFont="1" applyFill="1" applyBorder="1" applyAlignment="1" applyProtection="1">
      <alignment horizontal="center" vertical="center"/>
      <protection hidden="1"/>
    </xf>
    <xf numFmtId="1" fontId="15" fillId="7" borderId="3" xfId="0" applyNumberFormat="1" applyFont="1" applyFill="1" applyBorder="1" applyAlignment="1" applyProtection="1">
      <alignment horizontal="center" vertical="center"/>
      <protection hidden="1"/>
    </xf>
    <xf numFmtId="173" fontId="12" fillId="2" borderId="7" xfId="0" applyNumberFormat="1" applyFont="1" applyFill="1" applyBorder="1" applyAlignment="1" applyProtection="1">
      <alignment horizontal="center" vertical="center"/>
      <protection hidden="1"/>
    </xf>
    <xf numFmtId="171" fontId="12" fillId="2" borderId="0" xfId="0" applyNumberFormat="1" applyFont="1" applyFill="1" applyBorder="1" applyAlignment="1" applyProtection="1">
      <alignment horizontal="center" vertical="center"/>
      <protection hidden="1"/>
    </xf>
    <xf numFmtId="1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49" fontId="11" fillId="0" borderId="14" xfId="0" applyNumberFormat="1" applyFont="1" applyFill="1" applyBorder="1" applyAlignment="1" applyProtection="1">
      <alignment horizontal="left" vertical="center" indent="1"/>
      <protection locked="0"/>
    </xf>
    <xf numFmtId="1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172" fontId="12" fillId="2" borderId="0" xfId="0" applyNumberFormat="1" applyFont="1" applyFill="1" applyBorder="1" applyAlignment="1" applyProtection="1">
      <alignment horizontal="center" vertical="center"/>
      <protection hidden="1"/>
    </xf>
    <xf numFmtId="1" fontId="16" fillId="2" borderId="0" xfId="0" applyNumberFormat="1" applyFont="1" applyFill="1" applyBorder="1" applyAlignment="1" applyProtection="1">
      <alignment horizontal="center" vertical="center"/>
      <protection hidden="1"/>
    </xf>
    <xf numFmtId="2" fontId="12" fillId="2" borderId="0" xfId="0" applyNumberFormat="1" applyFont="1" applyFill="1" applyBorder="1" applyAlignment="1" applyProtection="1">
      <alignment horizontal="center" vertical="center"/>
      <protection hidden="1"/>
    </xf>
    <xf numFmtId="1" fontId="16" fillId="2" borderId="0" xfId="0" applyNumberFormat="1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 applyProtection="1">
      <alignment horizontal="left" vertical="center" indent="1"/>
      <protection locked="0"/>
    </xf>
    <xf numFmtId="1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/>
      <protection hidden="1"/>
    </xf>
    <xf numFmtId="0" fontId="18" fillId="2" borderId="0" xfId="0" applyFont="1" applyFill="1" applyBorder="1" applyAlignment="1" applyProtection="1">
      <alignment horizontal="left" vertical="center" indent="1"/>
      <protection hidden="1"/>
    </xf>
    <xf numFmtId="1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" fontId="20" fillId="2" borderId="0" xfId="0" applyNumberFormat="1" applyFont="1" applyFill="1" applyBorder="1" applyAlignment="1" applyProtection="1">
      <alignment horizontal="center" vertical="center"/>
      <protection hidden="1"/>
    </xf>
    <xf numFmtId="1" fontId="21" fillId="2" borderId="0" xfId="0" applyNumberFormat="1" applyFont="1" applyFill="1" applyBorder="1" applyAlignment="1" applyProtection="1">
      <alignment horizontal="right" vertical="center"/>
      <protection hidden="1"/>
    </xf>
    <xf numFmtId="1" fontId="22" fillId="2" borderId="0" xfId="0" applyNumberFormat="1" applyFont="1" applyFill="1" applyBorder="1" applyAlignment="1" applyProtection="1">
      <alignment horizontal="center" vertical="center"/>
      <protection hidden="1"/>
    </xf>
    <xf numFmtId="1" fontId="23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172" fontId="15" fillId="9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Border="1" applyAlignment="1" applyProtection="1">
      <alignment horizontal="left" indent="1"/>
      <protection hidden="1"/>
    </xf>
    <xf numFmtId="49" fontId="5" fillId="2" borderId="0" xfId="0" applyNumberFormat="1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5.28125" style="82" customWidth="1"/>
    <col min="2" max="2" width="40.28125" style="82" customWidth="1"/>
    <col min="3" max="3" width="10.7109375" style="82" bestFit="1" customWidth="1"/>
    <col min="4" max="5" width="8.8515625" style="82" customWidth="1"/>
    <col min="6" max="6" width="10.00390625" style="82" customWidth="1"/>
    <col min="7" max="7" width="7.421875" style="82" customWidth="1"/>
    <col min="8" max="8" width="10.8515625" style="82" customWidth="1"/>
    <col min="9" max="9" width="13.8515625" style="82" customWidth="1"/>
    <col min="10" max="10" width="39.28125" style="82" customWidth="1"/>
    <col min="11" max="11" width="10.28125" style="82" customWidth="1"/>
    <col min="12" max="12" width="9.8515625" style="82" customWidth="1"/>
    <col min="13" max="13" width="10.28125" style="82" customWidth="1"/>
    <col min="14" max="14" width="11.00390625" style="82" customWidth="1"/>
    <col min="15" max="15" width="8.421875" style="82" bestFit="1" customWidth="1"/>
    <col min="16" max="16" width="8.7109375" style="82" bestFit="1" customWidth="1"/>
    <col min="17" max="17" width="3.140625" style="82" bestFit="1" customWidth="1"/>
    <col min="18" max="18" width="6.57421875" style="82" bestFit="1" customWidth="1"/>
    <col min="19" max="19" width="8.57421875" style="82" bestFit="1" customWidth="1"/>
    <col min="20" max="23" width="7.00390625" style="82" bestFit="1" customWidth="1"/>
    <col min="24" max="26" width="6.8515625" style="82" bestFit="1" customWidth="1"/>
    <col min="27" max="27" width="5.57421875" style="82" bestFit="1" customWidth="1"/>
    <col min="28" max="36" width="6.8515625" style="82" bestFit="1" customWidth="1"/>
    <col min="37" max="37" width="5.57421875" style="82" bestFit="1" customWidth="1"/>
    <col min="38" max="46" width="6.8515625" style="82" bestFit="1" customWidth="1"/>
    <col min="47" max="47" width="5.57421875" style="82" bestFit="1" customWidth="1"/>
    <col min="48" max="56" width="6.8515625" style="82" bestFit="1" customWidth="1"/>
    <col min="57" max="57" width="5.57421875" style="82" bestFit="1" customWidth="1"/>
    <col min="58" max="66" width="6.8515625" style="82" bestFit="1" customWidth="1"/>
    <col min="67" max="67" width="5.57421875" style="82" bestFit="1" customWidth="1"/>
    <col min="68" max="76" width="6.8515625" style="82" bestFit="1" customWidth="1"/>
    <col min="77" max="77" width="5.57421875" style="82" bestFit="1" customWidth="1"/>
    <col min="78" max="86" width="6.8515625" style="82" bestFit="1" customWidth="1"/>
    <col min="87" max="87" width="5.57421875" style="82" bestFit="1" customWidth="1"/>
    <col min="88" max="96" width="6.8515625" style="82" bestFit="1" customWidth="1"/>
    <col min="97" max="97" width="5.57421875" style="82" bestFit="1" customWidth="1"/>
    <col min="98" max="106" width="6.8515625" style="82" bestFit="1" customWidth="1"/>
    <col min="107" max="107" width="5.57421875" style="82" bestFit="1" customWidth="1"/>
    <col min="108" max="116" width="6.8515625" style="82" bestFit="1" customWidth="1"/>
    <col min="117" max="117" width="4.28125" style="82" bestFit="1" customWidth="1"/>
    <col min="118" max="16384" width="11.421875" style="82" customWidth="1"/>
  </cols>
  <sheetData>
    <row r="1" spans="1:117" ht="7.5" customHeight="1" thickBo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ht="42.75" customHeight="1" thickBot="1">
      <c r="A2" s="4"/>
      <c r="B2" s="5" t="s">
        <v>0</v>
      </c>
      <c r="C2" s="6"/>
      <c r="D2" s="7"/>
      <c r="E2" s="7"/>
      <c r="F2" s="8"/>
      <c r="G2" s="81" t="s">
        <v>1</v>
      </c>
      <c r="H2" s="9"/>
      <c r="I2" s="7"/>
      <c r="J2" s="10"/>
      <c r="K2" s="11"/>
      <c r="L2" s="12"/>
      <c r="M2" s="13"/>
      <c r="N2" s="13"/>
      <c r="O2" s="13"/>
      <c r="P2" s="13"/>
      <c r="Q2" s="14"/>
      <c r="R2" s="15"/>
      <c r="S2" s="13"/>
      <c r="T2" s="13"/>
      <c r="U2" s="13"/>
      <c r="V2" s="13"/>
      <c r="W2" s="1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1:117" ht="3" customHeight="1">
      <c r="A3" s="16"/>
      <c r="B3" s="17"/>
      <c r="C3" s="18"/>
      <c r="D3" s="19"/>
      <c r="E3" s="19"/>
      <c r="F3" s="20"/>
      <c r="G3" s="21"/>
      <c r="H3" s="20"/>
      <c r="I3" s="19"/>
      <c r="J3" s="22"/>
      <c r="K3" s="11"/>
      <c r="L3" s="12"/>
      <c r="M3" s="13"/>
      <c r="N3" s="13"/>
      <c r="O3" s="13"/>
      <c r="P3" s="13"/>
      <c r="Q3" s="14"/>
      <c r="R3" s="15"/>
      <c r="S3" s="13"/>
      <c r="T3" s="13"/>
      <c r="U3" s="13"/>
      <c r="V3" s="13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</row>
    <row r="4" spans="1:117" ht="15">
      <c r="A4" s="4"/>
      <c r="B4" s="23" t="s">
        <v>2</v>
      </c>
      <c r="C4" s="24"/>
      <c r="D4" s="25"/>
      <c r="E4" s="25"/>
      <c r="F4" s="26"/>
      <c r="G4" s="26"/>
      <c r="H4" s="26"/>
      <c r="I4" s="25"/>
      <c r="J4" s="27"/>
      <c r="K4" s="28"/>
      <c r="L4" s="29"/>
      <c r="M4" s="30"/>
      <c r="N4" s="30"/>
      <c r="O4" s="30"/>
      <c r="P4" s="30"/>
      <c r="Q4" s="30"/>
      <c r="R4" s="31"/>
      <c r="S4" s="30"/>
      <c r="T4" s="30"/>
      <c r="U4" s="32"/>
      <c r="V4" s="13"/>
      <c r="W4" s="16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</row>
    <row r="5" spans="1:117" ht="15">
      <c r="A5" s="4"/>
      <c r="B5" s="23" t="s">
        <v>3</v>
      </c>
      <c r="C5" s="24"/>
      <c r="D5" s="25"/>
      <c r="E5" s="25"/>
      <c r="F5" s="26"/>
      <c r="G5" s="26"/>
      <c r="H5" s="26"/>
      <c r="I5" s="25"/>
      <c r="J5" s="27"/>
      <c r="K5" s="28"/>
      <c r="L5" s="29"/>
      <c r="M5" s="30"/>
      <c r="N5" s="30"/>
      <c r="O5" s="30"/>
      <c r="P5" s="30"/>
      <c r="Q5" s="30"/>
      <c r="R5" s="31"/>
      <c r="S5" s="30"/>
      <c r="T5" s="30"/>
      <c r="U5" s="32"/>
      <c r="V5" s="13"/>
      <c r="W5" s="16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</row>
    <row r="6" spans="1:117" ht="15">
      <c r="A6" s="4"/>
      <c r="B6" s="23" t="s">
        <v>4</v>
      </c>
      <c r="C6" s="24"/>
      <c r="D6" s="25"/>
      <c r="E6" s="25"/>
      <c r="F6" s="26"/>
      <c r="G6" s="26"/>
      <c r="H6" s="26"/>
      <c r="I6" s="25"/>
      <c r="J6" s="27"/>
      <c r="K6" s="28"/>
      <c r="L6" s="29"/>
      <c r="M6" s="30"/>
      <c r="N6" s="30"/>
      <c r="O6" s="30"/>
      <c r="P6" s="30"/>
      <c r="Q6" s="30"/>
      <c r="R6" s="31"/>
      <c r="S6" s="30"/>
      <c r="T6" s="30"/>
      <c r="U6" s="32"/>
      <c r="V6" s="13"/>
      <c r="W6" s="16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</row>
    <row r="7" spans="1:117" ht="15">
      <c r="A7" s="4"/>
      <c r="B7" s="23" t="s">
        <v>5</v>
      </c>
      <c r="C7" s="24"/>
      <c r="D7" s="25"/>
      <c r="E7" s="25"/>
      <c r="F7" s="26"/>
      <c r="G7" s="26"/>
      <c r="H7" s="26"/>
      <c r="I7" s="25"/>
      <c r="J7" s="27"/>
      <c r="K7" s="28"/>
      <c r="L7" s="29"/>
      <c r="M7" s="30"/>
      <c r="N7" s="30"/>
      <c r="O7" s="30"/>
      <c r="P7" s="30"/>
      <c r="Q7" s="30"/>
      <c r="R7" s="31"/>
      <c r="S7" s="30"/>
      <c r="T7" s="30"/>
      <c r="U7" s="32"/>
      <c r="V7" s="13"/>
      <c r="W7" s="16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</row>
    <row r="8" spans="1:117" ht="15">
      <c r="A8" s="4"/>
      <c r="B8" s="23" t="s">
        <v>6</v>
      </c>
      <c r="C8" s="24"/>
      <c r="D8" s="25"/>
      <c r="E8" s="25"/>
      <c r="F8" s="26"/>
      <c r="G8" s="26"/>
      <c r="H8" s="26"/>
      <c r="I8" s="25"/>
      <c r="J8" s="27"/>
      <c r="K8" s="28"/>
      <c r="L8" s="29"/>
      <c r="M8" s="30"/>
      <c r="N8" s="30"/>
      <c r="O8" s="30"/>
      <c r="P8" s="30"/>
      <c r="Q8" s="30"/>
      <c r="R8" s="31"/>
      <c r="S8" s="30"/>
      <c r="T8" s="30"/>
      <c r="U8" s="32"/>
      <c r="V8" s="13"/>
      <c r="W8" s="16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</row>
    <row r="9" spans="1:117" ht="15.75" thickBot="1">
      <c r="A9" s="4"/>
      <c r="B9" s="33"/>
      <c r="C9" s="34"/>
      <c r="D9" s="35"/>
      <c r="E9" s="35"/>
      <c r="F9" s="36"/>
      <c r="G9" s="36"/>
      <c r="H9" s="36"/>
      <c r="I9" s="35"/>
      <c r="J9" s="37"/>
      <c r="K9" s="28"/>
      <c r="L9" s="29"/>
      <c r="M9" s="30"/>
      <c r="N9" s="30"/>
      <c r="O9" s="30"/>
      <c r="P9" s="30"/>
      <c r="Q9" s="30"/>
      <c r="R9" s="31"/>
      <c r="S9" s="30"/>
      <c r="T9" s="30"/>
      <c r="U9" s="32"/>
      <c r="V9" s="13"/>
      <c r="W9" s="16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</row>
    <row r="10" spans="1:117" ht="6" customHeight="1" thickBot="1">
      <c r="A10" s="4"/>
      <c r="B10" s="29"/>
      <c r="C10" s="29"/>
      <c r="D10" s="30"/>
      <c r="E10" s="30"/>
      <c r="F10" s="28"/>
      <c r="G10" s="28"/>
      <c r="H10" s="28"/>
      <c r="I10" s="30"/>
      <c r="J10" s="30"/>
      <c r="K10" s="30"/>
      <c r="L10" s="28"/>
      <c r="M10" s="29"/>
      <c r="N10" s="30"/>
      <c r="O10" s="30"/>
      <c r="P10" s="30"/>
      <c r="Q10" s="30"/>
      <c r="R10" s="30"/>
      <c r="S10" s="31"/>
      <c r="T10" s="30"/>
      <c r="U10" s="30"/>
      <c r="V10" s="32"/>
      <c r="W10" s="13"/>
      <c r="X10" s="16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</row>
    <row r="11" spans="1:117" ht="16.5" thickBot="1">
      <c r="A11" s="4"/>
      <c r="B11" s="38" t="s">
        <v>7</v>
      </c>
      <c r="C11" s="39" t="s">
        <v>8</v>
      </c>
      <c r="D11" s="40" t="s">
        <v>9</v>
      </c>
      <c r="E11" s="79" t="s">
        <v>10</v>
      </c>
      <c r="F11" s="41" t="s">
        <v>11</v>
      </c>
      <c r="G11" s="41" t="s">
        <v>12</v>
      </c>
      <c r="H11" s="42" t="s">
        <v>13</v>
      </c>
      <c r="I11" s="43" t="s">
        <v>14</v>
      </c>
      <c r="J11" s="14" t="s">
        <v>14</v>
      </c>
      <c r="K11" s="44" t="s">
        <v>15</v>
      </c>
      <c r="L11" s="44" t="s">
        <v>16</v>
      </c>
      <c r="M11" s="14" t="s">
        <v>17</v>
      </c>
      <c r="N11" s="14" t="s">
        <v>18</v>
      </c>
      <c r="O11" s="30"/>
      <c r="P11" s="14"/>
      <c r="Q11" s="45">
        <v>0</v>
      </c>
      <c r="R11" s="46">
        <v>0.01</v>
      </c>
      <c r="S11" s="47">
        <v>0.02</v>
      </c>
      <c r="T11" s="45">
        <v>0.03</v>
      </c>
      <c r="U11" s="45">
        <v>0.04</v>
      </c>
      <c r="V11" s="45">
        <v>0.05</v>
      </c>
      <c r="W11" s="45">
        <v>0.06</v>
      </c>
      <c r="X11" s="45">
        <v>0.07</v>
      </c>
      <c r="Y11" s="45">
        <v>0.08</v>
      </c>
      <c r="Z11" s="45">
        <v>0.09</v>
      </c>
      <c r="AA11" s="45">
        <v>0.1</v>
      </c>
      <c r="AB11" s="45">
        <v>0.11</v>
      </c>
      <c r="AC11" s="45">
        <v>0.12</v>
      </c>
      <c r="AD11" s="45">
        <v>0.13</v>
      </c>
      <c r="AE11" s="45">
        <v>0.14</v>
      </c>
      <c r="AF11" s="45">
        <v>0.15</v>
      </c>
      <c r="AG11" s="45">
        <v>0.16</v>
      </c>
      <c r="AH11" s="45">
        <v>0.17</v>
      </c>
      <c r="AI11" s="45">
        <v>0.18</v>
      </c>
      <c r="AJ11" s="45">
        <v>0.19</v>
      </c>
      <c r="AK11" s="45">
        <v>0.2</v>
      </c>
      <c r="AL11" s="45">
        <v>0.21</v>
      </c>
      <c r="AM11" s="45">
        <v>0.22</v>
      </c>
      <c r="AN11" s="45">
        <v>0.23</v>
      </c>
      <c r="AO11" s="45">
        <v>0.24</v>
      </c>
      <c r="AP11" s="45">
        <v>0.25</v>
      </c>
      <c r="AQ11" s="45">
        <v>0.26</v>
      </c>
      <c r="AR11" s="45">
        <v>0.27</v>
      </c>
      <c r="AS11" s="45">
        <v>0.28</v>
      </c>
      <c r="AT11" s="45">
        <v>0.29</v>
      </c>
      <c r="AU11" s="45">
        <v>0.3</v>
      </c>
      <c r="AV11" s="45">
        <v>0.31</v>
      </c>
      <c r="AW11" s="45">
        <v>0.32</v>
      </c>
      <c r="AX11" s="45">
        <v>0.33</v>
      </c>
      <c r="AY11" s="45">
        <v>0.34</v>
      </c>
      <c r="AZ11" s="45">
        <v>0.35</v>
      </c>
      <c r="BA11" s="45">
        <v>0.36</v>
      </c>
      <c r="BB11" s="45">
        <v>0.37</v>
      </c>
      <c r="BC11" s="45">
        <v>0.38</v>
      </c>
      <c r="BD11" s="45">
        <v>0.39</v>
      </c>
      <c r="BE11" s="45">
        <v>0.4</v>
      </c>
      <c r="BF11" s="45">
        <v>0.41</v>
      </c>
      <c r="BG11" s="45">
        <v>0.42</v>
      </c>
      <c r="BH11" s="45">
        <v>0.43</v>
      </c>
      <c r="BI11" s="45">
        <v>0.44</v>
      </c>
      <c r="BJ11" s="45">
        <v>0.45</v>
      </c>
      <c r="BK11" s="45">
        <v>0.46</v>
      </c>
      <c r="BL11" s="45">
        <v>0.47</v>
      </c>
      <c r="BM11" s="45">
        <v>0.48</v>
      </c>
      <c r="BN11" s="45">
        <v>0.49</v>
      </c>
      <c r="BO11" s="45">
        <v>0.5</v>
      </c>
      <c r="BP11" s="45">
        <v>0.51</v>
      </c>
      <c r="BQ11" s="45">
        <v>0.52</v>
      </c>
      <c r="BR11" s="45">
        <v>0.53</v>
      </c>
      <c r="BS11" s="45">
        <v>0.54</v>
      </c>
      <c r="BT11" s="45">
        <v>0.55</v>
      </c>
      <c r="BU11" s="45">
        <v>0.56</v>
      </c>
      <c r="BV11" s="45">
        <v>0.57</v>
      </c>
      <c r="BW11" s="45">
        <v>0.58</v>
      </c>
      <c r="BX11" s="45">
        <v>0.59</v>
      </c>
      <c r="BY11" s="45">
        <v>0.6</v>
      </c>
      <c r="BZ11" s="45">
        <v>0.61</v>
      </c>
      <c r="CA11" s="45">
        <v>0.62</v>
      </c>
      <c r="CB11" s="45">
        <v>0.63</v>
      </c>
      <c r="CC11" s="45">
        <v>0.64</v>
      </c>
      <c r="CD11" s="45">
        <v>0.65</v>
      </c>
      <c r="CE11" s="45">
        <v>0.66</v>
      </c>
      <c r="CF11" s="45">
        <v>0.67</v>
      </c>
      <c r="CG11" s="45">
        <v>0.68</v>
      </c>
      <c r="CH11" s="45">
        <v>0.69</v>
      </c>
      <c r="CI11" s="45">
        <v>0.7</v>
      </c>
      <c r="CJ11" s="45">
        <v>0.71</v>
      </c>
      <c r="CK11" s="45">
        <v>0.72</v>
      </c>
      <c r="CL11" s="45">
        <v>0.73</v>
      </c>
      <c r="CM11" s="45">
        <v>0.74</v>
      </c>
      <c r="CN11" s="45">
        <v>0.75</v>
      </c>
      <c r="CO11" s="45">
        <v>0.76</v>
      </c>
      <c r="CP11" s="45">
        <v>0.77</v>
      </c>
      <c r="CQ11" s="45">
        <v>0.78</v>
      </c>
      <c r="CR11" s="45">
        <v>0.79</v>
      </c>
      <c r="CS11" s="45">
        <v>0.8</v>
      </c>
      <c r="CT11" s="45">
        <v>0.81</v>
      </c>
      <c r="CU11" s="45">
        <v>0.82</v>
      </c>
      <c r="CV11" s="45">
        <v>0.83</v>
      </c>
      <c r="CW11" s="45">
        <v>0.84</v>
      </c>
      <c r="CX11" s="45">
        <v>0.85</v>
      </c>
      <c r="CY11" s="45">
        <v>0.86</v>
      </c>
      <c r="CZ11" s="45">
        <v>0.87</v>
      </c>
      <c r="DA11" s="45">
        <v>0.88</v>
      </c>
      <c r="DB11" s="45">
        <v>0.89</v>
      </c>
      <c r="DC11" s="45">
        <v>0.9</v>
      </c>
      <c r="DD11" s="45">
        <v>0.91</v>
      </c>
      <c r="DE11" s="45">
        <v>0.92</v>
      </c>
      <c r="DF11" s="45">
        <v>0.93</v>
      </c>
      <c r="DG11" s="45">
        <v>0.94</v>
      </c>
      <c r="DH11" s="45">
        <v>0.95</v>
      </c>
      <c r="DI11" s="45">
        <v>0.96</v>
      </c>
      <c r="DJ11" s="45">
        <v>0.97</v>
      </c>
      <c r="DK11" s="45">
        <v>0.98</v>
      </c>
      <c r="DL11" s="45">
        <v>0.99</v>
      </c>
      <c r="DM11" s="45">
        <v>1</v>
      </c>
    </row>
    <row r="12" spans="1:117" ht="15.75" thickBot="1">
      <c r="A12" s="48"/>
      <c r="B12" s="49" t="s">
        <v>24</v>
      </c>
      <c r="C12" s="50">
        <v>0</v>
      </c>
      <c r="D12" s="51">
        <v>10</v>
      </c>
      <c r="E12" s="80">
        <v>2.5</v>
      </c>
      <c r="F12" s="52">
        <f>M15</f>
        <v>2125</v>
      </c>
      <c r="G12" s="52">
        <f>COUNTIF(C13:C21,"&gt;1000")</f>
        <v>3</v>
      </c>
      <c r="H12" s="53">
        <f>L15</f>
        <v>0</v>
      </c>
      <c r="I12" s="54">
        <f>IF(G12,1,0)*E12/(G12+IF(G12,0,1))</f>
        <v>0.8333333333333334</v>
      </c>
      <c r="J12" s="55">
        <f>ROUND(I12,2)</f>
        <v>0.83</v>
      </c>
      <c r="K12" s="56">
        <f>ROUND(I12,0)*1</f>
        <v>1</v>
      </c>
      <c r="L12" s="56">
        <f>M12*COUNTIF(C12,"&gt;1000")</f>
        <v>0</v>
      </c>
      <c r="M12" s="56">
        <f>HLOOKUP(J12,P11:DP12,2,FALSE)</f>
        <v>273</v>
      </c>
      <c r="N12" s="56">
        <f>SUM(C13:C21)/(G12+IF(G12,0,1))</f>
        <v>2100</v>
      </c>
      <c r="O12" s="30"/>
      <c r="P12" s="56"/>
      <c r="Q12" s="57">
        <v>0</v>
      </c>
      <c r="R12" s="57">
        <v>-677</v>
      </c>
      <c r="S12" s="58">
        <v>-589</v>
      </c>
      <c r="T12" s="58">
        <v>-538</v>
      </c>
      <c r="U12" s="58">
        <v>-501</v>
      </c>
      <c r="V12" s="58">
        <v>-470</v>
      </c>
      <c r="W12" s="58">
        <v>-444</v>
      </c>
      <c r="X12" s="58">
        <v>-422</v>
      </c>
      <c r="Y12" s="58">
        <v>-401</v>
      </c>
      <c r="Z12" s="58">
        <v>-383</v>
      </c>
      <c r="AA12" s="58">
        <v>-366</v>
      </c>
      <c r="AB12" s="58">
        <v>-351</v>
      </c>
      <c r="AC12" s="58">
        <v>-336</v>
      </c>
      <c r="AD12" s="58">
        <v>-322</v>
      </c>
      <c r="AE12" s="58">
        <v>-309</v>
      </c>
      <c r="AF12" s="58">
        <v>-296</v>
      </c>
      <c r="AG12" s="58">
        <v>-284</v>
      </c>
      <c r="AH12" s="58">
        <v>-273</v>
      </c>
      <c r="AI12" s="58">
        <v>-262</v>
      </c>
      <c r="AJ12" s="58">
        <v>-251</v>
      </c>
      <c r="AK12" s="58">
        <v>-240</v>
      </c>
      <c r="AL12" s="58">
        <v>-230</v>
      </c>
      <c r="AM12" s="58">
        <v>-220</v>
      </c>
      <c r="AN12" s="58">
        <v>-211</v>
      </c>
      <c r="AO12" s="58">
        <v>-202</v>
      </c>
      <c r="AP12" s="58">
        <v>-193</v>
      </c>
      <c r="AQ12" s="58">
        <v>-184</v>
      </c>
      <c r="AR12" s="58">
        <v>-175</v>
      </c>
      <c r="AS12" s="58">
        <v>-166</v>
      </c>
      <c r="AT12" s="58">
        <v>-158</v>
      </c>
      <c r="AU12" s="58">
        <v>-149</v>
      </c>
      <c r="AV12" s="58">
        <v>-141</v>
      </c>
      <c r="AW12" s="58">
        <v>-133</v>
      </c>
      <c r="AX12" s="58">
        <v>-125</v>
      </c>
      <c r="AY12" s="58">
        <v>-117</v>
      </c>
      <c r="AZ12" s="58">
        <v>-110</v>
      </c>
      <c r="BA12" s="58">
        <v>-102</v>
      </c>
      <c r="BB12" s="58">
        <v>-95</v>
      </c>
      <c r="BC12" s="58">
        <v>-87</v>
      </c>
      <c r="BD12" s="58">
        <v>-80</v>
      </c>
      <c r="BE12" s="58">
        <v>-72</v>
      </c>
      <c r="BF12" s="58">
        <v>-65</v>
      </c>
      <c r="BG12" s="58">
        <v>-57</v>
      </c>
      <c r="BH12" s="58">
        <v>-50</v>
      </c>
      <c r="BI12" s="58">
        <v>-43</v>
      </c>
      <c r="BJ12" s="58">
        <v>-36</v>
      </c>
      <c r="BK12" s="58">
        <v>-29</v>
      </c>
      <c r="BL12" s="58">
        <v>-21</v>
      </c>
      <c r="BM12" s="58">
        <v>-14</v>
      </c>
      <c r="BN12" s="58">
        <v>-7</v>
      </c>
      <c r="BO12" s="58">
        <v>0</v>
      </c>
      <c r="BP12" s="58">
        <v>7</v>
      </c>
      <c r="BQ12" s="58">
        <v>14</v>
      </c>
      <c r="BR12" s="58">
        <v>21</v>
      </c>
      <c r="BS12" s="58">
        <v>29</v>
      </c>
      <c r="BT12" s="58">
        <v>36</v>
      </c>
      <c r="BU12" s="58">
        <v>43</v>
      </c>
      <c r="BV12" s="58">
        <v>50</v>
      </c>
      <c r="BW12" s="58">
        <v>57</v>
      </c>
      <c r="BX12" s="58">
        <v>65</v>
      </c>
      <c r="BY12" s="58">
        <v>72</v>
      </c>
      <c r="BZ12" s="58">
        <v>80</v>
      </c>
      <c r="CA12" s="58">
        <v>87</v>
      </c>
      <c r="CB12" s="58">
        <v>95</v>
      </c>
      <c r="CC12" s="58">
        <v>102</v>
      </c>
      <c r="CD12" s="58">
        <v>110</v>
      </c>
      <c r="CE12" s="58">
        <v>117</v>
      </c>
      <c r="CF12" s="58">
        <v>125</v>
      </c>
      <c r="CG12" s="58">
        <v>133</v>
      </c>
      <c r="CH12" s="58">
        <v>141</v>
      </c>
      <c r="CI12" s="58">
        <v>149</v>
      </c>
      <c r="CJ12" s="58">
        <v>158</v>
      </c>
      <c r="CK12" s="58">
        <v>166</v>
      </c>
      <c r="CL12" s="58">
        <v>175</v>
      </c>
      <c r="CM12" s="58">
        <v>184</v>
      </c>
      <c r="CN12" s="58">
        <v>193</v>
      </c>
      <c r="CO12" s="58">
        <v>202</v>
      </c>
      <c r="CP12" s="58">
        <v>211</v>
      </c>
      <c r="CQ12" s="58">
        <v>220</v>
      </c>
      <c r="CR12" s="58">
        <v>230</v>
      </c>
      <c r="CS12" s="58">
        <v>240</v>
      </c>
      <c r="CT12" s="58">
        <v>251</v>
      </c>
      <c r="CU12" s="58">
        <v>262</v>
      </c>
      <c r="CV12" s="58">
        <v>273</v>
      </c>
      <c r="CW12" s="58">
        <v>284</v>
      </c>
      <c r="CX12" s="58">
        <v>296</v>
      </c>
      <c r="CY12" s="58">
        <v>309</v>
      </c>
      <c r="CZ12" s="58">
        <v>322</v>
      </c>
      <c r="DA12" s="58">
        <v>336</v>
      </c>
      <c r="DB12" s="58">
        <v>351</v>
      </c>
      <c r="DC12" s="58">
        <v>366</v>
      </c>
      <c r="DD12" s="58">
        <v>383</v>
      </c>
      <c r="DE12" s="58">
        <v>401</v>
      </c>
      <c r="DF12" s="58">
        <v>422</v>
      </c>
      <c r="DG12" s="58">
        <v>444</v>
      </c>
      <c r="DH12" s="58">
        <v>470</v>
      </c>
      <c r="DI12" s="58">
        <v>501</v>
      </c>
      <c r="DJ12" s="58">
        <v>538</v>
      </c>
      <c r="DK12" s="58">
        <v>589</v>
      </c>
      <c r="DL12" s="58">
        <v>677</v>
      </c>
      <c r="DM12" s="58">
        <v>677</v>
      </c>
    </row>
    <row r="13" spans="1:117" ht="15">
      <c r="A13" s="48"/>
      <c r="B13" s="59" t="s">
        <v>25</v>
      </c>
      <c r="C13" s="60">
        <v>2100</v>
      </c>
      <c r="D13" s="61"/>
      <c r="E13" s="62"/>
      <c r="F13" s="63"/>
      <c r="G13" s="56"/>
      <c r="H13" s="63"/>
      <c r="I13" s="63"/>
      <c r="J13" s="55"/>
      <c r="K13" s="56"/>
      <c r="L13" s="56"/>
      <c r="M13" s="56"/>
      <c r="N13" s="56"/>
      <c r="O13" s="30"/>
      <c r="P13" s="56"/>
      <c r="Q13" s="64"/>
      <c r="R13" s="64"/>
      <c r="S13" s="64"/>
      <c r="T13" s="65"/>
      <c r="U13" s="66"/>
      <c r="V13" s="66"/>
      <c r="W13" s="66"/>
      <c r="X13" s="66"/>
      <c r="Y13" s="66"/>
      <c r="Z13" s="66"/>
      <c r="AA13" s="66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</row>
    <row r="14" spans="1:117" ht="15.75">
      <c r="A14" s="48"/>
      <c r="B14" s="59" t="s">
        <v>26</v>
      </c>
      <c r="C14" s="60">
        <v>2200</v>
      </c>
      <c r="D14" s="61"/>
      <c r="E14" s="62"/>
      <c r="F14" s="63"/>
      <c r="G14" s="56"/>
      <c r="H14" s="63"/>
      <c r="I14" s="14" t="s">
        <v>19</v>
      </c>
      <c r="J14" s="13" t="s">
        <v>20</v>
      </c>
      <c r="K14" s="14" t="s">
        <v>21</v>
      </c>
      <c r="L14" s="67" t="s">
        <v>22</v>
      </c>
      <c r="M14" s="14" t="s">
        <v>23</v>
      </c>
      <c r="N14" s="64"/>
      <c r="O14" s="65"/>
      <c r="P14" s="66"/>
      <c r="Q14" s="66"/>
      <c r="R14" s="66"/>
      <c r="S14" s="66"/>
      <c r="T14" s="66"/>
      <c r="U14" s="66"/>
      <c r="V14" s="66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</row>
    <row r="15" spans="1:117" ht="15">
      <c r="A15" s="48"/>
      <c r="B15" s="59" t="s">
        <v>27</v>
      </c>
      <c r="C15" s="60">
        <v>2000</v>
      </c>
      <c r="D15" s="61"/>
      <c r="E15" s="62"/>
      <c r="F15" s="63"/>
      <c r="G15" s="56"/>
      <c r="H15" s="63"/>
      <c r="I15" s="56">
        <f>$C$12-$N$12</f>
        <v>-2100</v>
      </c>
      <c r="J15" s="64">
        <f>1/(1+10^-($I$15/400))</f>
        <v>5.623381629304709E-06</v>
      </c>
      <c r="K15" s="64">
        <f>$G$12*$J$15</f>
        <v>1.6870144887914125E-05</v>
      </c>
      <c r="L15" s="63">
        <f>$D$12*($E$12-$K$15)*IF($C$12,1,0)*IF(G12,1,0)</f>
        <v>0</v>
      </c>
      <c r="M15" s="63">
        <f>IF(E12,1,0)*IF(C12,0,1)*(IF(K12,1,0)*IF(N12,1,0)*(N12+25*(E12-G12/2))+IF(K12,0,1)*IF(N12,1,0)*(N12+M12))</f>
        <v>2125</v>
      </c>
      <c r="N15" s="64"/>
      <c r="O15" s="65"/>
      <c r="P15" s="66"/>
      <c r="Q15" s="66"/>
      <c r="R15" s="66"/>
      <c r="S15" s="66"/>
      <c r="T15" s="66"/>
      <c r="U15" s="66"/>
      <c r="V15" s="66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15">
      <c r="A16" s="48"/>
      <c r="B16" s="59"/>
      <c r="C16" s="60"/>
      <c r="D16" s="61"/>
      <c r="E16" s="62"/>
      <c r="F16" s="63"/>
      <c r="G16" s="56"/>
      <c r="H16" s="63"/>
      <c r="I16" s="63"/>
      <c r="J16" s="55"/>
      <c r="K16" s="56"/>
      <c r="L16" s="56"/>
      <c r="M16" s="56"/>
      <c r="N16" s="56"/>
      <c r="O16" s="63"/>
      <c r="P16" s="56"/>
      <c r="Q16" s="64"/>
      <c r="R16" s="64"/>
      <c r="S16" s="64"/>
      <c r="T16" s="65"/>
      <c r="U16" s="66"/>
      <c r="V16" s="66"/>
      <c r="W16" s="66"/>
      <c r="X16" s="66"/>
      <c r="Y16" s="66"/>
      <c r="Z16" s="66"/>
      <c r="AA16" s="66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17" ht="15">
      <c r="A17" s="48"/>
      <c r="B17" s="59"/>
      <c r="C17" s="60"/>
      <c r="D17" s="61"/>
      <c r="E17" s="62"/>
      <c r="F17" s="63"/>
      <c r="G17" s="56"/>
      <c r="H17" s="63"/>
      <c r="I17" s="63"/>
      <c r="J17" s="55"/>
      <c r="K17" s="55"/>
      <c r="L17" s="56"/>
      <c r="M17" s="56"/>
      <c r="N17" s="56"/>
      <c r="O17" s="64"/>
      <c r="P17" s="63"/>
      <c r="Q17" s="56"/>
      <c r="R17" s="64"/>
      <c r="S17" s="64"/>
      <c r="T17" s="64"/>
      <c r="U17" s="65"/>
      <c r="V17" s="66"/>
      <c r="W17" s="66"/>
      <c r="X17" s="66"/>
      <c r="Y17" s="66"/>
      <c r="Z17" s="66"/>
      <c r="AA17" s="66"/>
      <c r="AB17" s="66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</row>
    <row r="18" spans="1:117" ht="15">
      <c r="A18" s="48"/>
      <c r="B18" s="59"/>
      <c r="C18" s="60"/>
      <c r="D18" s="61"/>
      <c r="E18" s="62"/>
      <c r="F18" s="63"/>
      <c r="G18" s="56"/>
      <c r="H18" s="63"/>
      <c r="I18" s="63"/>
      <c r="J18" s="55"/>
      <c r="K18" s="55"/>
      <c r="L18" s="56"/>
      <c r="M18" s="56"/>
      <c r="N18" s="56"/>
      <c r="O18" s="64"/>
      <c r="P18" s="63"/>
      <c r="Q18" s="56"/>
      <c r="R18" s="64"/>
      <c r="S18" s="64"/>
      <c r="T18" s="64"/>
      <c r="U18" s="65"/>
      <c r="V18" s="66"/>
      <c r="W18" s="66"/>
      <c r="X18" s="66"/>
      <c r="Y18" s="66"/>
      <c r="Z18" s="66"/>
      <c r="AA18" s="66"/>
      <c r="AB18" s="66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15">
      <c r="A19" s="48"/>
      <c r="B19" s="59"/>
      <c r="C19" s="60"/>
      <c r="D19" s="61"/>
      <c r="E19" s="62"/>
      <c r="F19" s="63"/>
      <c r="G19" s="56"/>
      <c r="H19" s="63"/>
      <c r="I19" s="63"/>
      <c r="J19" s="55"/>
      <c r="K19" s="55"/>
      <c r="L19" s="56"/>
      <c r="M19" s="56"/>
      <c r="N19" s="56"/>
      <c r="O19" s="63"/>
      <c r="P19" s="63"/>
      <c r="Q19" s="56"/>
      <c r="R19" s="64"/>
      <c r="S19" s="64"/>
      <c r="T19" s="64"/>
      <c r="U19" s="65"/>
      <c r="V19" s="66"/>
      <c r="W19" s="66"/>
      <c r="X19" s="66"/>
      <c r="Y19" s="66"/>
      <c r="Z19" s="66"/>
      <c r="AA19" s="66"/>
      <c r="AB19" s="66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17" ht="15">
      <c r="A20" s="48"/>
      <c r="B20" s="59"/>
      <c r="C20" s="60"/>
      <c r="D20" s="61"/>
      <c r="E20" s="62"/>
      <c r="F20" s="63"/>
      <c r="G20" s="56"/>
      <c r="H20" s="63"/>
      <c r="I20" s="63"/>
      <c r="J20" s="55"/>
      <c r="K20" s="55"/>
      <c r="L20" s="56"/>
      <c r="M20" s="56"/>
      <c r="N20" s="56"/>
      <c r="O20" s="56"/>
      <c r="P20" s="63"/>
      <c r="Q20" s="56"/>
      <c r="R20" s="64"/>
      <c r="S20" s="64"/>
      <c r="T20" s="64"/>
      <c r="U20" s="65"/>
      <c r="V20" s="66"/>
      <c r="W20" s="66"/>
      <c r="X20" s="66"/>
      <c r="Y20" s="66"/>
      <c r="Z20" s="66"/>
      <c r="AA20" s="66"/>
      <c r="AB20" s="66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17" ht="15.75" thickBot="1">
      <c r="A21" s="48"/>
      <c r="B21" s="68"/>
      <c r="C21" s="69"/>
      <c r="D21" s="61"/>
      <c r="E21" s="62"/>
      <c r="F21" s="63"/>
      <c r="G21" s="56"/>
      <c r="H21" s="63"/>
      <c r="I21" s="63"/>
      <c r="J21" s="55"/>
      <c r="K21" s="55"/>
      <c r="L21" s="56"/>
      <c r="M21" s="56"/>
      <c r="N21" s="56"/>
      <c r="O21" s="56"/>
      <c r="P21" s="63"/>
      <c r="Q21" s="56"/>
      <c r="R21" s="64"/>
      <c r="S21" s="64"/>
      <c r="T21" s="64"/>
      <c r="U21" s="65"/>
      <c r="V21" s="66"/>
      <c r="W21" s="66"/>
      <c r="X21" s="66"/>
      <c r="Y21" s="66"/>
      <c r="Z21" s="66"/>
      <c r="AA21" s="66"/>
      <c r="AB21" s="6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ht="15.75">
      <c r="A22" s="70"/>
      <c r="B22" s="71"/>
      <c r="C22" s="72"/>
      <c r="D22" s="61"/>
      <c r="E22" s="62"/>
      <c r="F22" s="63"/>
      <c r="G22" s="56"/>
      <c r="H22" s="63"/>
      <c r="I22" s="63"/>
      <c r="J22" s="55"/>
      <c r="K22" s="55"/>
      <c r="L22" s="56"/>
      <c r="M22" s="56"/>
      <c r="N22" s="56"/>
      <c r="O22" s="56"/>
      <c r="P22" s="63"/>
      <c r="Q22" s="56"/>
      <c r="R22" s="64"/>
      <c r="S22" s="64"/>
      <c r="T22" s="64"/>
      <c r="U22" s="65"/>
      <c r="V22" s="66"/>
      <c r="W22" s="66"/>
      <c r="X22" s="66"/>
      <c r="Y22" s="66"/>
      <c r="Z22" s="66"/>
      <c r="AA22" s="66"/>
      <c r="AB22" s="66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17" ht="15">
      <c r="A23" s="1"/>
      <c r="B23" s="83"/>
      <c r="C23" s="2"/>
      <c r="D23" s="61"/>
      <c r="E23" s="62"/>
      <c r="F23" s="63"/>
      <c r="G23" s="56"/>
      <c r="H23" s="63"/>
      <c r="I23" s="63"/>
      <c r="J23" s="55"/>
      <c r="K23" s="55"/>
      <c r="L23" s="56"/>
      <c r="M23" s="56"/>
      <c r="N23" s="56"/>
      <c r="O23" s="56"/>
      <c r="P23" s="63"/>
      <c r="Q23" s="56"/>
      <c r="R23" s="64"/>
      <c r="S23" s="64"/>
      <c r="T23" s="64"/>
      <c r="U23" s="65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</row>
    <row r="24" spans="1:117" ht="15">
      <c r="A24" s="1"/>
      <c r="B24" s="83"/>
      <c r="C24" s="2"/>
      <c r="D24" s="61"/>
      <c r="E24" s="62"/>
      <c r="F24" s="63"/>
      <c r="G24" s="56"/>
      <c r="H24" s="63"/>
      <c r="I24" s="63"/>
      <c r="J24" s="55"/>
      <c r="K24" s="55"/>
      <c r="L24" s="56"/>
      <c r="M24" s="56"/>
      <c r="N24" s="56"/>
      <c r="O24" s="56"/>
      <c r="P24" s="63"/>
      <c r="Q24" s="56"/>
      <c r="R24" s="64"/>
      <c r="S24" s="64"/>
      <c r="T24" s="64"/>
      <c r="U24" s="65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</row>
    <row r="25" spans="1:117" ht="15">
      <c r="A25" s="1"/>
      <c r="B25" s="83"/>
      <c r="C25" s="2"/>
      <c r="D25" s="61"/>
      <c r="E25" s="62"/>
      <c r="F25" s="63"/>
      <c r="G25" s="56"/>
      <c r="H25" s="63"/>
      <c r="I25" s="63"/>
      <c r="J25" s="55"/>
      <c r="K25" s="55"/>
      <c r="L25" s="56"/>
      <c r="M25" s="56"/>
      <c r="N25" s="56"/>
      <c r="O25" s="56"/>
      <c r="P25" s="63"/>
      <c r="Q25" s="56"/>
      <c r="R25" s="64"/>
      <c r="S25" s="64"/>
      <c r="T25" s="64"/>
      <c r="U25" s="65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</row>
    <row r="26" spans="1:117" ht="15">
      <c r="A26" s="1"/>
      <c r="B26" s="83"/>
      <c r="C26" s="2"/>
      <c r="D26" s="61"/>
      <c r="E26" s="62"/>
      <c r="F26" s="63"/>
      <c r="G26" s="56"/>
      <c r="H26" s="63"/>
      <c r="I26" s="63"/>
      <c r="J26" s="55"/>
      <c r="K26" s="55"/>
      <c r="L26" s="56"/>
      <c r="M26" s="56"/>
      <c r="N26" s="56"/>
      <c r="O26" s="56"/>
      <c r="P26" s="63"/>
      <c r="Q26" s="56"/>
      <c r="R26" s="64"/>
      <c r="S26" s="64"/>
      <c r="T26" s="64"/>
      <c r="U26" s="65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</row>
    <row r="27" spans="1:117" ht="15">
      <c r="A27" s="1"/>
      <c r="B27" s="83"/>
      <c r="C27" s="2"/>
      <c r="D27" s="61"/>
      <c r="E27" s="62"/>
      <c r="F27" s="63"/>
      <c r="G27" s="56"/>
      <c r="H27" s="63"/>
      <c r="I27" s="63"/>
      <c r="J27" s="55"/>
      <c r="K27" s="55"/>
      <c r="L27" s="56"/>
      <c r="M27" s="56"/>
      <c r="N27" s="56"/>
      <c r="O27" s="56"/>
      <c r="P27" s="63"/>
      <c r="Q27" s="56"/>
      <c r="R27" s="64"/>
      <c r="S27" s="64"/>
      <c r="T27" s="64"/>
      <c r="U27" s="65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</row>
    <row r="28" spans="1:117" ht="15">
      <c r="A28" s="1"/>
      <c r="B28" s="83"/>
      <c r="C28" s="2"/>
      <c r="D28" s="61"/>
      <c r="E28" s="62"/>
      <c r="F28" s="63"/>
      <c r="G28" s="56"/>
      <c r="H28" s="63"/>
      <c r="I28" s="63"/>
      <c r="J28" s="55"/>
      <c r="K28" s="55"/>
      <c r="L28" s="56"/>
      <c r="M28" s="56"/>
      <c r="N28" s="56"/>
      <c r="O28" s="56"/>
      <c r="P28" s="63"/>
      <c r="Q28" s="56"/>
      <c r="R28" s="64"/>
      <c r="S28" s="64"/>
      <c r="T28" s="64"/>
      <c r="U28" s="65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</row>
    <row r="29" spans="1:117" ht="15">
      <c r="A29" s="1"/>
      <c r="B29" s="83"/>
      <c r="C29" s="2"/>
      <c r="D29" s="61"/>
      <c r="E29" s="62"/>
      <c r="F29" s="63"/>
      <c r="G29" s="56"/>
      <c r="H29" s="63"/>
      <c r="I29" s="63"/>
      <c r="J29" s="55"/>
      <c r="K29" s="55"/>
      <c r="L29" s="56"/>
      <c r="M29" s="56"/>
      <c r="N29" s="56"/>
      <c r="O29" s="56"/>
      <c r="P29" s="63"/>
      <c r="Q29" s="56"/>
      <c r="R29" s="64"/>
      <c r="S29" s="64"/>
      <c r="T29" s="64"/>
      <c r="U29" s="65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</row>
    <row r="30" spans="1:117" ht="15">
      <c r="A30" s="1"/>
      <c r="B30" s="83"/>
      <c r="C30" s="2"/>
      <c r="D30" s="61"/>
      <c r="E30" s="62"/>
      <c r="F30" s="63"/>
      <c r="G30" s="56"/>
      <c r="H30" s="63"/>
      <c r="I30" s="63"/>
      <c r="J30" s="55"/>
      <c r="K30" s="55"/>
      <c r="L30" s="56"/>
      <c r="M30" s="56"/>
      <c r="N30" s="56"/>
      <c r="O30" s="56"/>
      <c r="P30" s="63"/>
      <c r="Q30" s="56"/>
      <c r="R30" s="64"/>
      <c r="S30" s="64"/>
      <c r="T30" s="64"/>
      <c r="U30" s="65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</row>
    <row r="31" spans="1:117" ht="18">
      <c r="A31" s="1"/>
      <c r="B31" s="83"/>
      <c r="C31" s="2"/>
      <c r="D31" s="73"/>
      <c r="E31" s="73"/>
      <c r="F31" s="73"/>
      <c r="G31" s="74"/>
      <c r="H31" s="74"/>
      <c r="I31" s="75"/>
      <c r="J31" s="72"/>
      <c r="K31" s="11"/>
      <c r="L31" s="76"/>
      <c r="M31" s="77"/>
      <c r="N31" s="76"/>
      <c r="O31" s="78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</row>
    <row r="32" spans="1:117" ht="15">
      <c r="A32" s="1"/>
      <c r="B32" s="83"/>
      <c r="C32" s="2"/>
      <c r="D32" s="84"/>
      <c r="E32" s="84"/>
      <c r="F32" s="85"/>
      <c r="G32" s="86"/>
      <c r="H32" s="85"/>
      <c r="I32" s="85"/>
      <c r="J32" s="85"/>
      <c r="K32" s="8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</row>
    <row r="33" spans="1:117" ht="15">
      <c r="A33" s="1"/>
      <c r="B33" s="83"/>
      <c r="C33" s="2"/>
      <c r="D33" s="84"/>
      <c r="E33" s="84"/>
      <c r="F33" s="85"/>
      <c r="G33" s="86"/>
      <c r="H33" s="85"/>
      <c r="I33" s="85"/>
      <c r="J33" s="85"/>
      <c r="K33" s="8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</row>
    <row r="34" spans="1:117" ht="15">
      <c r="A34" s="1"/>
      <c r="B34" s="83"/>
      <c r="C34" s="2"/>
      <c r="D34" s="84"/>
      <c r="E34" s="84"/>
      <c r="F34" s="85"/>
      <c r="G34" s="86"/>
      <c r="H34" s="85"/>
      <c r="I34" s="85"/>
      <c r="J34" s="85"/>
      <c r="K34" s="8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</row>
    <row r="35" spans="1:117" ht="15">
      <c r="A35" s="1"/>
      <c r="B35" s="83"/>
      <c r="C35" s="2"/>
      <c r="D35" s="84"/>
      <c r="E35" s="84"/>
      <c r="F35" s="85"/>
      <c r="G35" s="86"/>
      <c r="H35" s="85"/>
      <c r="I35" s="85"/>
      <c r="J35" s="85"/>
      <c r="K35" s="8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</row>
    <row r="36" spans="1:117" ht="15">
      <c r="A36" s="1"/>
      <c r="B36" s="83"/>
      <c r="C36" s="2"/>
      <c r="D36" s="84"/>
      <c r="E36" s="84"/>
      <c r="F36" s="85"/>
      <c r="G36" s="86"/>
      <c r="H36" s="85"/>
      <c r="I36" s="85"/>
      <c r="J36" s="85"/>
      <c r="K36" s="8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</row>
    <row r="37" spans="1:117" ht="15">
      <c r="A37" s="1"/>
      <c r="B37" s="83"/>
      <c r="C37" s="2"/>
      <c r="D37" s="84"/>
      <c r="E37" s="84"/>
      <c r="F37" s="85"/>
      <c r="G37" s="86"/>
      <c r="H37" s="85"/>
      <c r="I37" s="85"/>
      <c r="J37" s="85"/>
      <c r="K37" s="8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</row>
    <row r="38" spans="1:117" ht="15">
      <c r="A38" s="1"/>
      <c r="B38" s="83"/>
      <c r="C38" s="2"/>
      <c r="D38" s="84"/>
      <c r="E38" s="84"/>
      <c r="F38" s="85"/>
      <c r="G38" s="86"/>
      <c r="H38" s="85"/>
      <c r="I38" s="85"/>
      <c r="J38" s="85"/>
      <c r="K38" s="8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</row>
    <row r="39" spans="1:117" ht="15">
      <c r="A39" s="1"/>
      <c r="B39" s="83"/>
      <c r="C39" s="2"/>
      <c r="D39" s="84"/>
      <c r="E39" s="84"/>
      <c r="F39" s="85"/>
      <c r="G39" s="86"/>
      <c r="H39" s="85"/>
      <c r="I39" s="85"/>
      <c r="J39" s="85"/>
      <c r="K39" s="8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</row>
    <row r="40" spans="1:117" ht="15">
      <c r="A40" s="1"/>
      <c r="B40" s="83"/>
      <c r="C40" s="2"/>
      <c r="D40" s="84"/>
      <c r="E40" s="84"/>
      <c r="F40" s="85"/>
      <c r="G40" s="86"/>
      <c r="H40" s="85"/>
      <c r="I40" s="85"/>
      <c r="J40" s="85"/>
      <c r="K40" s="8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117" ht="15">
      <c r="A41" s="1"/>
      <c r="B41" s="83"/>
      <c r="C41" s="2"/>
      <c r="D41" s="84"/>
      <c r="E41" s="84"/>
      <c r="F41" s="85"/>
      <c r="G41" s="86"/>
      <c r="H41" s="85"/>
      <c r="I41" s="85"/>
      <c r="J41" s="85"/>
      <c r="K41" s="8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</row>
    <row r="42" spans="1:117" ht="15">
      <c r="A42" s="1"/>
      <c r="B42" s="83"/>
      <c r="C42" s="2"/>
      <c r="D42" s="84"/>
      <c r="E42" s="84"/>
      <c r="F42" s="85"/>
      <c r="G42" s="86"/>
      <c r="H42" s="85"/>
      <c r="I42" s="85"/>
      <c r="J42" s="85"/>
      <c r="K42" s="8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</row>
    <row r="43" spans="1:117" ht="15">
      <c r="A43" s="1"/>
      <c r="B43" s="83"/>
      <c r="C43" s="2"/>
      <c r="D43" s="84"/>
      <c r="E43" s="84"/>
      <c r="F43" s="85"/>
      <c r="G43" s="86"/>
      <c r="H43" s="85"/>
      <c r="I43" s="85"/>
      <c r="J43" s="85"/>
      <c r="K43" s="8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</row>
    <row r="44" spans="1:117" ht="15">
      <c r="A44" s="1"/>
      <c r="B44" s="83"/>
      <c r="C44" s="2"/>
      <c r="D44" s="84"/>
      <c r="E44" s="84"/>
      <c r="F44" s="85"/>
      <c r="G44" s="86"/>
      <c r="H44" s="85"/>
      <c r="I44" s="85"/>
      <c r="J44" s="85"/>
      <c r="K44" s="8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ht="15">
      <c r="A45" s="1"/>
      <c r="B45" s="83"/>
      <c r="C45" s="2"/>
      <c r="D45" s="84"/>
      <c r="E45" s="84"/>
      <c r="F45" s="85"/>
      <c r="G45" s="86"/>
      <c r="H45" s="85"/>
      <c r="I45" s="85"/>
      <c r="J45" s="85"/>
      <c r="K45" s="8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</row>
    <row r="46" spans="1:117" ht="15">
      <c r="A46" s="1"/>
      <c r="B46" s="83"/>
      <c r="C46" s="2"/>
      <c r="D46" s="84"/>
      <c r="E46" s="84"/>
      <c r="F46" s="85"/>
      <c r="G46" s="86"/>
      <c r="H46" s="85"/>
      <c r="I46" s="85"/>
      <c r="J46" s="85"/>
      <c r="K46" s="8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</row>
    <row r="47" spans="1:117" ht="15">
      <c r="A47" s="1"/>
      <c r="B47" s="83"/>
      <c r="C47" s="2"/>
      <c r="D47" s="84"/>
      <c r="E47" s="84"/>
      <c r="F47" s="85"/>
      <c r="G47" s="86"/>
      <c r="H47" s="85"/>
      <c r="I47" s="85"/>
      <c r="J47" s="85"/>
      <c r="K47" s="8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1:117" ht="15">
      <c r="A48" s="1"/>
      <c r="B48" s="83"/>
      <c r="C48" s="2"/>
      <c r="D48" s="84"/>
      <c r="E48" s="84"/>
      <c r="F48" s="85"/>
      <c r="G48" s="86"/>
      <c r="H48" s="85"/>
      <c r="I48" s="85"/>
      <c r="J48" s="85"/>
      <c r="K48" s="8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</row>
    <row r="49" spans="1:117" ht="15">
      <c r="A49" s="1"/>
      <c r="B49" s="83"/>
      <c r="C49" s="2"/>
      <c r="D49" s="84"/>
      <c r="E49" s="84"/>
      <c r="F49" s="85"/>
      <c r="G49" s="86"/>
      <c r="H49" s="85"/>
      <c r="I49" s="85"/>
      <c r="J49" s="85"/>
      <c r="K49" s="8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</row>
    <row r="50" spans="1:117" ht="15">
      <c r="A50" s="1"/>
      <c r="B50" s="83"/>
      <c r="C50" s="2"/>
      <c r="D50" s="84"/>
      <c r="E50" s="84"/>
      <c r="F50" s="85"/>
      <c r="G50" s="86"/>
      <c r="H50" s="85"/>
      <c r="I50" s="85"/>
      <c r="J50" s="85"/>
      <c r="K50" s="8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</row>
    <row r="51" spans="1:117" ht="15">
      <c r="A51" s="1"/>
      <c r="B51" s="83"/>
      <c r="C51" s="2"/>
      <c r="D51" s="84"/>
      <c r="E51" s="84"/>
      <c r="F51" s="85"/>
      <c r="G51" s="86"/>
      <c r="H51" s="85"/>
      <c r="I51" s="85"/>
      <c r="J51" s="85"/>
      <c r="K51" s="8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</row>
    <row r="52" spans="1:117" ht="15">
      <c r="A52" s="1"/>
      <c r="B52" s="83"/>
      <c r="C52" s="2"/>
      <c r="D52" s="84"/>
      <c r="E52" s="84"/>
      <c r="F52" s="85"/>
      <c r="G52" s="86"/>
      <c r="H52" s="85"/>
      <c r="I52" s="85"/>
      <c r="J52" s="85"/>
      <c r="K52" s="8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</row>
    <row r="53" spans="1:117" ht="15">
      <c r="A53" s="1"/>
      <c r="B53" s="83"/>
      <c r="C53" s="2"/>
      <c r="D53" s="84"/>
      <c r="E53" s="84"/>
      <c r="F53" s="85"/>
      <c r="G53" s="86"/>
      <c r="H53" s="85"/>
      <c r="I53" s="85"/>
      <c r="J53" s="85"/>
      <c r="K53" s="8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</row>
    <row r="54" spans="1:117" ht="15">
      <c r="A54" s="1"/>
      <c r="B54" s="83"/>
      <c r="C54" s="2"/>
      <c r="D54" s="84"/>
      <c r="E54" s="84"/>
      <c r="F54" s="85"/>
      <c r="G54" s="86"/>
      <c r="H54" s="85"/>
      <c r="I54" s="85"/>
      <c r="J54" s="85"/>
      <c r="K54" s="8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</row>
    <row r="55" spans="1:117" ht="15">
      <c r="A55" s="1"/>
      <c r="B55" s="83"/>
      <c r="C55" s="2"/>
      <c r="D55" s="84"/>
      <c r="E55" s="84"/>
      <c r="F55" s="85"/>
      <c r="G55" s="86"/>
      <c r="H55" s="85"/>
      <c r="I55" s="85"/>
      <c r="J55" s="85"/>
      <c r="K55" s="8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</row>
  </sheetData>
  <sheetProtection password="CE86" sheet="1" objects="1" scenarios="1"/>
  <printOptions/>
  <pageMargins left="0.75" right="0.75" top="1" bottom="1" header="0" footer="0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Gobierno San Luis</cp:lastModifiedBy>
  <dcterms:created xsi:type="dcterms:W3CDTF">2004-05-09T21:06:24Z</dcterms:created>
  <dcterms:modified xsi:type="dcterms:W3CDTF">2006-03-02T15:19:51Z</dcterms:modified>
  <cp:category/>
  <cp:version/>
  <cp:contentType/>
  <cp:contentStatus/>
</cp:coreProperties>
</file>